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\\172.29.1.208\産学連携係\０１ 外部資金\★契約書ひな型（2017.10.6改訂）\受託研究契約（副作用調査）\"/>
    </mc:Choice>
  </mc:AlternateContent>
  <xr:revisionPtr revIDLastSave="0" documentId="13_ncr:1_{F52D36C2-77DD-4E1D-89F3-BBA656A500F3}" xr6:coauthVersionLast="36" xr6:coauthVersionMax="47" xr10:uidLastSave="{00000000-0000-0000-0000-000000000000}"/>
  <bookViews>
    <workbookView xWindow="0" yWindow="0" windowWidth="21450" windowHeight="11655" xr2:uid="{00000000-000D-0000-FFFF-FFFF00000000}"/>
  </bookViews>
  <sheets>
    <sheet name="算定内訳" sheetId="1" r:id="rId1"/>
  </sheets>
  <definedNames>
    <definedName name="_xlnm.Print_Area" localSheetId="0">算定内訳!$A$1:$L$28</definedName>
  </definedNames>
  <calcPr calcId="191029" iterate="1"/>
</workbook>
</file>

<file path=xl/calcChain.xml><?xml version="1.0" encoding="utf-8"?>
<calcChain xmlns="http://schemas.openxmlformats.org/spreadsheetml/2006/main">
  <c r="J9" i="1" l="1"/>
  <c r="C13" i="1"/>
  <c r="C15" i="1"/>
  <c r="C18" i="1" l="1"/>
  <c r="D25" i="1" l="1"/>
  <c r="F25" i="1"/>
  <c r="D20" i="1"/>
  <c r="C23" i="1" l="1"/>
  <c r="C20" i="1"/>
  <c r="C21" i="1"/>
  <c r="C25" i="1" l="1"/>
  <c r="H25" i="1"/>
  <c r="F20" i="1"/>
  <c r="D23" i="1"/>
  <c r="C27" i="1" l="1"/>
  <c r="C28" i="1" s="1"/>
  <c r="F9" i="1"/>
  <c r="F10" i="1" s="1"/>
  <c r="H10" i="1" s="1"/>
</calcChain>
</file>

<file path=xl/sharedStrings.xml><?xml version="1.0" encoding="utf-8"?>
<sst xmlns="http://schemas.openxmlformats.org/spreadsheetml/2006/main" count="68" uniqueCount="51">
  <si>
    <t>×</t>
    <phoneticPr fontId="2"/>
  </si>
  <si>
    <t>円</t>
    <rPh sb="0" eb="1">
      <t>エン</t>
    </rPh>
    <phoneticPr fontId="2"/>
  </si>
  <si>
    <t>×</t>
  </si>
  <si>
    <t>　</t>
    <phoneticPr fontId="2"/>
  </si>
  <si>
    <t>間 接 経 費</t>
    <rPh sb="0" eb="3">
      <t>カンセツ</t>
    </rPh>
    <rPh sb="4" eb="7">
      <t>ケイヒ</t>
    </rPh>
    <phoneticPr fontId="2"/>
  </si>
  <si>
    <t>そ  の  他</t>
    <rPh sb="0" eb="7">
      <t>ソノタ</t>
    </rPh>
    <phoneticPr fontId="2"/>
  </si>
  <si>
    <t>　消費税相当額</t>
    <rPh sb="1" eb="4">
      <t>ショウヒゼイ</t>
    </rPh>
    <rPh sb="4" eb="6">
      <t>ソウトウ</t>
    </rPh>
    <rPh sb="6" eb="7">
      <t>ガク</t>
    </rPh>
    <phoneticPr fontId="2"/>
  </si>
  <si>
    <t>金　　　額</t>
    <rPh sb="0" eb="5">
      <t>キンガク</t>
    </rPh>
    <phoneticPr fontId="2"/>
  </si>
  <si>
    <t>　　　算　　　　　出　　　　　内　　　　　訳</t>
    <rPh sb="3" eb="10">
      <t>サンシュツ</t>
    </rPh>
    <rPh sb="15" eb="22">
      <t>ウチワケ</t>
    </rPh>
    <phoneticPr fontId="2"/>
  </si>
  <si>
    <t>直 接 経 費</t>
    <rPh sb="0" eb="3">
      <t>チョクセツ</t>
    </rPh>
    <rPh sb="4" eb="7">
      <t>ケイヒ</t>
    </rPh>
    <phoneticPr fontId="2"/>
  </si>
  <si>
    <t>円　</t>
    <rPh sb="0" eb="1">
      <t>エン</t>
    </rPh>
    <phoneticPr fontId="2"/>
  </si>
  <si>
    <t xml:space="preserve">整理番号 </t>
    <rPh sb="0" eb="2">
      <t>セイリ</t>
    </rPh>
    <rPh sb="2" eb="4">
      <t>バンゴウ</t>
    </rPh>
    <phoneticPr fontId="2"/>
  </si>
  <si>
    <t>１症例１調査票</t>
    <rPh sb="1" eb="3">
      <t>ショウレイ</t>
    </rPh>
    <rPh sb="4" eb="7">
      <t>チョウサヒョウ</t>
    </rPh>
    <phoneticPr fontId="2"/>
  </si>
  <si>
    <t>特定使用成績調査</t>
    <phoneticPr fontId="2"/>
  </si>
  <si>
    <t>直接</t>
    <rPh sb="0" eb="2">
      <t>チョクセツ</t>
    </rPh>
    <phoneticPr fontId="2"/>
  </si>
  <si>
    <t>間接</t>
    <rPh sb="0" eb="2">
      <t>カンセツ</t>
    </rPh>
    <phoneticPr fontId="2"/>
  </si>
  <si>
    <t>単価</t>
    <phoneticPr fontId="2"/>
  </si>
  <si>
    <t>１０％</t>
    <phoneticPr fontId="2"/>
  </si>
  <si>
    <t>１</t>
    <phoneticPr fontId="2"/>
  </si>
  <si>
    <t>＋</t>
    <phoneticPr fontId="2"/>
  </si>
  <si>
    <t>２</t>
    <phoneticPr fontId="2"/>
  </si>
  <si>
    <t>３</t>
    <phoneticPr fontId="2"/>
  </si>
  <si>
    <t>依頼者名</t>
    <rPh sb="0" eb="4">
      <t>イライシャメイ</t>
    </rPh>
    <phoneticPr fontId="2"/>
  </si>
  <si>
    <t>課題名</t>
    <rPh sb="0" eb="3">
      <t>カダイメイ</t>
    </rPh>
    <phoneticPr fontId="2"/>
  </si>
  <si>
    <t>依頼者名：</t>
    <rPh sb="0" eb="4">
      <t>イライシャメイ</t>
    </rPh>
    <phoneticPr fontId="2"/>
  </si>
  <si>
    <t>課題名：</t>
    <rPh sb="0" eb="3">
      <t>カダイメイ</t>
    </rPh>
    <phoneticPr fontId="2"/>
  </si>
  <si>
    <t>一般使用成績調査</t>
    <rPh sb="0" eb="2">
      <t>イッパン</t>
    </rPh>
    <phoneticPr fontId="2"/>
  </si>
  <si>
    <t>　合計（税別）</t>
    <rPh sb="1" eb="3">
      <t>ゴウケイ</t>
    </rPh>
    <rPh sb="4" eb="6">
      <t>ゼイベツ</t>
    </rPh>
    <phoneticPr fontId="2"/>
  </si>
  <si>
    <t>　合計（税込）</t>
    <rPh sb="1" eb="3">
      <t>ゴウケイ</t>
    </rPh>
    <rPh sb="4" eb="6">
      <t>ゼイコミ</t>
    </rPh>
    <phoneticPr fontId="2"/>
  </si>
  <si>
    <t xml:space="preserve"> 調査票作成経費</t>
    <phoneticPr fontId="2"/>
  </si>
  <si>
    <t>（ 直接経費 × ３０％ ）</t>
    <rPh sb="2" eb="4">
      <t>チョクセツ</t>
    </rPh>
    <rPh sb="4" eb="6">
      <t>ケイヒ</t>
    </rPh>
    <phoneticPr fontId="2"/>
  </si>
  <si>
    <t>合計（税別）</t>
    <rPh sb="0" eb="2">
      <t>ゴウケイ</t>
    </rPh>
    <rPh sb="3" eb="5">
      <t>ゼイベツ</t>
    </rPh>
    <phoneticPr fontId="2"/>
  </si>
  <si>
    <t>（端数切捨）</t>
    <rPh sb="1" eb="3">
      <t>ハスウ</t>
    </rPh>
    <rPh sb="3" eb="5">
      <t>キリス</t>
    </rPh>
    <phoneticPr fontId="2"/>
  </si>
  <si>
    <t>税別計</t>
    <rPh sb="0" eb="2">
      <t>ゼイベツ</t>
    </rPh>
    <rPh sb="2" eb="3">
      <t>ケイ</t>
    </rPh>
    <phoneticPr fontId="2"/>
  </si>
  <si>
    <t>税込計</t>
    <rPh sb="0" eb="2">
      <t>ゼイコミ</t>
    </rPh>
    <rPh sb="2" eb="3">
      <t>ケイ</t>
    </rPh>
    <phoneticPr fontId="2"/>
  </si>
  <si>
    <t>　区　　　　分　</t>
    <phoneticPr fontId="2"/>
  </si>
  <si>
    <t>（ 消費税相当額 ）</t>
    <rPh sb="2" eb="5">
      <t>ショウヒゼイ</t>
    </rPh>
    <rPh sb="5" eb="7">
      <t>ソウトウ</t>
    </rPh>
    <rPh sb="7" eb="8">
      <t>ガク</t>
    </rPh>
    <phoneticPr fontId="2"/>
  </si>
  <si>
    <t>作成経費</t>
    <rPh sb="0" eb="2">
      <t>サクセイ</t>
    </rPh>
    <rPh sb="2" eb="4">
      <t>ケイヒ</t>
    </rPh>
    <phoneticPr fontId="2"/>
  </si>
  <si>
    <t>１調査票あたり</t>
    <rPh sb="1" eb="4">
      <t>チョウサヒョウ</t>
    </rPh>
    <phoneticPr fontId="2"/>
  </si>
  <si>
    <t>円</t>
    <rPh sb="0" eb="1">
      <t>エン</t>
    </rPh>
    <phoneticPr fontId="2"/>
  </si>
  <si>
    <t>（税別）</t>
    <rPh sb="1" eb="3">
      <t>ゼイベツ</t>
    </rPh>
    <phoneticPr fontId="2"/>
  </si>
  <si>
    <t>（税込）</t>
    <rPh sb="1" eb="3">
      <t>ゼイコミ</t>
    </rPh>
    <phoneticPr fontId="2"/>
  </si>
  <si>
    <t>調査票数</t>
    <phoneticPr fontId="2"/>
  </si>
  <si>
    <t>調査予定症例数</t>
    <rPh sb="0" eb="2">
      <t>チョウサ</t>
    </rPh>
    <rPh sb="2" eb="4">
      <t>ヨテイ</t>
    </rPh>
    <phoneticPr fontId="2"/>
  </si>
  <si>
    <t>契約書に記載の</t>
    <rPh sb="0" eb="3">
      <t>ケイヤクショ</t>
    </rPh>
    <rPh sb="4" eb="6">
      <t>キサイ</t>
    </rPh>
    <phoneticPr fontId="2"/>
  </si>
  <si>
    <t>直接</t>
    <rPh sb="0" eb="2">
      <t>チョクセツ</t>
    </rPh>
    <phoneticPr fontId="2"/>
  </si>
  <si>
    <t>間接</t>
    <rPh sb="0" eb="2">
      <t>カンセツ</t>
    </rPh>
    <phoneticPr fontId="2"/>
  </si>
  <si>
    <t>円</t>
    <rPh sb="0" eb="1">
      <t>エン</t>
    </rPh>
    <phoneticPr fontId="2"/>
  </si>
  <si>
    <t>副作用調査の経費算定内訳書</t>
    <phoneticPr fontId="2"/>
  </si>
  <si>
    <t>副作用調査</t>
    <phoneticPr fontId="2"/>
  </si>
  <si>
    <t>（ 調査票作成経費 ）</t>
    <rPh sb="2" eb="5">
      <t>チョウサヒョウ</t>
    </rPh>
    <rPh sb="5" eb="7">
      <t>サクセイ</t>
    </rPh>
    <rPh sb="7" eb="9">
      <t>ケイヒ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</si>
</sst>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_);[Red]\(#,##0\)"/>
    <numFmt numFmtId="178" formatCode="#,##0&quot;円&quot;"/>
    <numFmt numFmtId="179" formatCode="&quot;PJ&quot;######"/>
    <numFmt numFmtId="180" formatCode="&quot;S&quot;##&quot;-&quot;##"/>
  </numFmts>
  <fonts count="2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u/>
      <sz val="11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8"/>
      <color theme="1" tint="0.499984740745262"/>
      <name val="HG丸ｺﾞｼｯｸM-PRO"/>
      <family val="3"/>
      <charset val="128"/>
    </font>
    <font>
      <sz val="10"/>
      <color theme="1" tint="0.499984740745262"/>
      <name val="HG丸ｺﾞｼｯｸM-PRO"/>
      <family val="3"/>
      <charset val="128"/>
    </font>
    <font>
      <b/>
      <sz val="16"/>
      <name val="ＭＳ Ｐゴシック"/>
      <family val="3"/>
      <charset val="128"/>
      <scheme val="major"/>
    </font>
    <font>
      <sz val="10"/>
      <name val="HG丸ｺﾞｼｯｸM-PRO"/>
      <family val="3"/>
      <charset val="128"/>
    </font>
    <font>
      <b/>
      <sz val="12"/>
      <name val="HGP創英角ｺﾞｼｯｸUB"/>
      <family val="3"/>
      <charset val="128"/>
    </font>
    <font>
      <sz val="12"/>
      <name val="HGP創英角ｺﾞｼｯｸUB"/>
      <family val="3"/>
      <charset val="128"/>
    </font>
    <font>
      <sz val="10"/>
      <name val="HGP創英角ｺﾞｼｯｸUB"/>
      <family val="3"/>
      <charset val="128"/>
    </font>
    <font>
      <sz val="11"/>
      <name val="ＭＳ Ｐゴシック"/>
      <family val="3"/>
      <charset val="128"/>
      <scheme val="major"/>
    </font>
    <font>
      <sz val="14"/>
      <name val="HGP創英角ｺﾞｼｯｸUB"/>
      <family val="3"/>
      <charset val="128"/>
    </font>
    <font>
      <sz val="11"/>
      <name val="HGP創英角ｺﾞｼｯｸUB"/>
      <family val="3"/>
      <charset val="128"/>
    </font>
    <font>
      <b/>
      <sz val="12"/>
      <name val="ＭＳ Ｐゴシック"/>
      <family val="3"/>
      <charset val="128"/>
      <scheme val="major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sz val="10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EEB5C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117">
    <xf numFmtId="0" fontId="0" fillId="0" borderId="0" xfId="0"/>
    <xf numFmtId="0" fontId="3" fillId="0" borderId="0" xfId="0" applyFont="1" applyAlignment="1">
      <alignment vertical="center"/>
    </xf>
    <xf numFmtId="177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/>
    <xf numFmtId="0" fontId="6" fillId="0" borderId="0" xfId="0" applyFont="1" applyAlignment="1">
      <alignment vertical="center"/>
    </xf>
    <xf numFmtId="0" fontId="9" fillId="0" borderId="0" xfId="0" applyFont="1"/>
    <xf numFmtId="0" fontId="6" fillId="0" borderId="0" xfId="0" applyFont="1"/>
    <xf numFmtId="177" fontId="3" fillId="0" borderId="0" xfId="0" applyNumberFormat="1" applyFont="1"/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177" fontId="3" fillId="0" borderId="0" xfId="0" applyNumberFormat="1" applyFont="1" applyBorder="1" applyAlignment="1">
      <alignment vertical="center"/>
    </xf>
    <xf numFmtId="177" fontId="9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177" fontId="6" fillId="0" borderId="9" xfId="0" applyNumberFormat="1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5" fillId="0" borderId="0" xfId="0" applyFont="1"/>
    <xf numFmtId="177" fontId="12" fillId="2" borderId="0" xfId="0" applyNumberFormat="1" applyFont="1" applyFill="1" applyAlignment="1">
      <alignment vertical="center" shrinkToFit="1"/>
    </xf>
    <xf numFmtId="177" fontId="6" fillId="0" borderId="0" xfId="0" applyNumberFormat="1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177" fontId="6" fillId="0" borderId="8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177" fontId="6" fillId="0" borderId="8" xfId="0" applyNumberFormat="1" applyFont="1" applyFill="1" applyBorder="1" applyAlignment="1">
      <alignment horizontal="right" vertical="center" shrinkToFit="1"/>
    </xf>
    <xf numFmtId="0" fontId="6" fillId="0" borderId="0" xfId="0" applyFont="1" applyFill="1" applyBorder="1" applyAlignment="1">
      <alignment vertical="center"/>
    </xf>
    <xf numFmtId="177" fontId="6" fillId="0" borderId="0" xfId="0" applyNumberFormat="1" applyFont="1" applyFill="1" applyBorder="1" applyAlignment="1">
      <alignment horizontal="right" vertical="center" shrinkToFit="1"/>
    </xf>
    <xf numFmtId="176" fontId="6" fillId="0" borderId="0" xfId="0" applyNumberFormat="1" applyFont="1" applyFill="1" applyBorder="1" applyAlignment="1">
      <alignment vertic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vertical="center"/>
    </xf>
    <xf numFmtId="9" fontId="7" fillId="0" borderId="0" xfId="0" quotePrefix="1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vertical="center"/>
    </xf>
    <xf numFmtId="0" fontId="7" fillId="0" borderId="0" xfId="0" quotePrefix="1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 shrinkToFit="1"/>
    </xf>
    <xf numFmtId="177" fontId="9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3" borderId="19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vertical="center"/>
    </xf>
    <xf numFmtId="177" fontId="16" fillId="4" borderId="2" xfId="0" applyNumberFormat="1" applyFont="1" applyFill="1" applyBorder="1" applyAlignment="1">
      <alignment vertical="center" shrinkToFit="1"/>
    </xf>
    <xf numFmtId="0" fontId="6" fillId="4" borderId="12" xfId="0" applyFont="1" applyFill="1" applyBorder="1" applyAlignment="1">
      <alignment vertical="center"/>
    </xf>
    <xf numFmtId="177" fontId="16" fillId="4" borderId="2" xfId="0" applyNumberFormat="1" applyFont="1" applyFill="1" applyBorder="1" applyAlignment="1">
      <alignment horizontal="right" vertical="center" shrinkToFit="1"/>
    </xf>
    <xf numFmtId="0" fontId="3" fillId="4" borderId="2" xfId="0" applyFont="1" applyFill="1" applyBorder="1" applyAlignment="1">
      <alignment vertical="center"/>
    </xf>
    <xf numFmtId="0" fontId="3" fillId="4" borderId="12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177" fontId="6" fillId="0" borderId="20" xfId="0" applyNumberFormat="1" applyFont="1" applyFill="1" applyBorder="1" applyAlignment="1">
      <alignment horizontal="right" vertical="center"/>
    </xf>
    <xf numFmtId="0" fontId="7" fillId="0" borderId="13" xfId="0" quotePrefix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177" fontId="15" fillId="0" borderId="3" xfId="0" applyNumberFormat="1" applyFont="1" applyFill="1" applyBorder="1" applyAlignment="1">
      <alignment horizontal="right" vertical="center" shrinkToFit="1"/>
    </xf>
    <xf numFmtId="0" fontId="6" fillId="4" borderId="1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vertical="center"/>
    </xf>
    <xf numFmtId="177" fontId="16" fillId="4" borderId="9" xfId="0" applyNumberFormat="1" applyFont="1" applyFill="1" applyBorder="1" applyAlignment="1">
      <alignment horizontal="right" vertical="center" shrinkToFit="1"/>
    </xf>
    <xf numFmtId="0" fontId="3" fillId="4" borderId="9" xfId="0" applyFont="1" applyFill="1" applyBorder="1" applyAlignment="1">
      <alignment vertical="center"/>
    </xf>
    <xf numFmtId="0" fontId="3" fillId="4" borderId="11" xfId="0" applyFont="1" applyFill="1" applyBorder="1" applyAlignment="1">
      <alignment vertical="center"/>
    </xf>
    <xf numFmtId="177" fontId="6" fillId="0" borderId="7" xfId="0" applyNumberFormat="1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18" fillId="0" borderId="2" xfId="0" applyFont="1" applyBorder="1" applyAlignment="1">
      <alignment horizontal="right" vertical="center"/>
    </xf>
    <xf numFmtId="0" fontId="18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distributed" vertical="center"/>
    </xf>
    <xf numFmtId="0" fontId="6" fillId="0" borderId="1" xfId="0" applyFont="1" applyFill="1" applyBorder="1" applyAlignment="1">
      <alignment vertical="top"/>
    </xf>
    <xf numFmtId="0" fontId="6" fillId="0" borderId="6" xfId="0" applyFont="1" applyFill="1" applyBorder="1" applyAlignment="1">
      <alignment vertical="center"/>
    </xf>
    <xf numFmtId="0" fontId="6" fillId="0" borderId="15" xfId="0" applyFont="1" applyFill="1" applyBorder="1" applyAlignment="1">
      <alignment horizontal="left" vertical="center"/>
    </xf>
    <xf numFmtId="177" fontId="17" fillId="0" borderId="5" xfId="0" applyNumberFormat="1" applyFont="1" applyFill="1" applyBorder="1" applyAlignment="1">
      <alignment horizontal="right" vertical="center" shrinkToFit="1"/>
    </xf>
    <xf numFmtId="9" fontId="6" fillId="0" borderId="7" xfId="0" applyNumberFormat="1" applyFont="1" applyFill="1" applyBorder="1" applyAlignment="1">
      <alignment horizontal="center" vertical="center"/>
    </xf>
    <xf numFmtId="38" fontId="6" fillId="0" borderId="7" xfId="2" applyFont="1" applyFill="1" applyBorder="1" applyAlignment="1">
      <alignment vertical="center" shrinkToFit="1"/>
    </xf>
    <xf numFmtId="0" fontId="6" fillId="0" borderId="7" xfId="0" applyFont="1" applyFill="1" applyBorder="1"/>
    <xf numFmtId="0" fontId="6" fillId="0" borderId="15" xfId="0" applyFont="1" applyFill="1" applyBorder="1"/>
    <xf numFmtId="0" fontId="6" fillId="0" borderId="18" xfId="0" applyFont="1" applyFill="1" applyBorder="1" applyAlignment="1">
      <alignment vertical="center"/>
    </xf>
    <xf numFmtId="0" fontId="6" fillId="0" borderId="9" xfId="0" applyFont="1" applyFill="1" applyBorder="1" applyAlignment="1">
      <alignment horizontal="justify" vertical="center"/>
    </xf>
    <xf numFmtId="177" fontId="6" fillId="0" borderId="10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shrinkToFit="1"/>
    </xf>
    <xf numFmtId="0" fontId="7" fillId="0" borderId="0" xfId="0" applyFont="1" applyFill="1" applyBorder="1" applyAlignment="1">
      <alignment horizontal="right" vertical="center" shrinkToFit="1"/>
    </xf>
    <xf numFmtId="0" fontId="22" fillId="0" borderId="0" xfId="0" applyFont="1" applyFill="1" applyBorder="1" applyAlignment="1">
      <alignment vertical="center"/>
    </xf>
    <xf numFmtId="177" fontId="22" fillId="0" borderId="0" xfId="0" applyNumberFormat="1" applyFont="1" applyFill="1" applyBorder="1" applyAlignment="1">
      <alignment vertical="center"/>
    </xf>
    <xf numFmtId="0" fontId="22" fillId="0" borderId="0" xfId="0" applyFont="1"/>
    <xf numFmtId="177" fontId="19" fillId="4" borderId="13" xfId="0" applyNumberFormat="1" applyFont="1" applyFill="1" applyBorder="1" applyAlignment="1">
      <alignment vertical="center" shrinkToFit="1"/>
    </xf>
    <xf numFmtId="0" fontId="3" fillId="4" borderId="13" xfId="0" applyFont="1" applyFill="1" applyBorder="1" applyAlignment="1">
      <alignment vertical="center"/>
    </xf>
    <xf numFmtId="0" fontId="6" fillId="4" borderId="13" xfId="0" applyFont="1" applyFill="1" applyBorder="1" applyAlignment="1">
      <alignment vertical="center"/>
    </xf>
    <xf numFmtId="177" fontId="20" fillId="4" borderId="13" xfId="0" applyNumberFormat="1" applyFont="1" applyFill="1" applyBorder="1" applyAlignment="1">
      <alignment vertical="center" shrinkToFit="1"/>
    </xf>
    <xf numFmtId="0" fontId="7" fillId="4" borderId="13" xfId="0" applyFont="1" applyFill="1" applyBorder="1" applyAlignment="1">
      <alignment vertical="center"/>
    </xf>
    <xf numFmtId="0" fontId="7" fillId="4" borderId="14" xfId="0" applyFont="1" applyFill="1" applyBorder="1" applyAlignment="1">
      <alignment vertical="center"/>
    </xf>
    <xf numFmtId="0" fontId="22" fillId="4" borderId="16" xfId="0" applyFont="1" applyFill="1" applyBorder="1" applyAlignment="1">
      <alignment vertical="center"/>
    </xf>
    <xf numFmtId="177" fontId="22" fillId="4" borderId="2" xfId="0" applyNumberFormat="1" applyFont="1" applyFill="1" applyBorder="1" applyAlignment="1">
      <alignment vertical="center"/>
    </xf>
    <xf numFmtId="0" fontId="22" fillId="4" borderId="2" xfId="0" applyFont="1" applyFill="1" applyBorder="1" applyAlignment="1">
      <alignment vertical="center"/>
    </xf>
    <xf numFmtId="0" fontId="22" fillId="4" borderId="12" xfId="0" applyFont="1" applyFill="1" applyBorder="1" applyAlignment="1">
      <alignment vertical="center"/>
    </xf>
    <xf numFmtId="0" fontId="22" fillId="4" borderId="2" xfId="0" applyFont="1" applyFill="1" applyBorder="1"/>
    <xf numFmtId="0" fontId="0" fillId="0" borderId="0" xfId="0" applyFont="1" applyFill="1"/>
    <xf numFmtId="38" fontId="24" fillId="0" borderId="0" xfId="2" applyFont="1" applyFill="1" applyAlignment="1">
      <alignment horizontal="right" vertical="center"/>
    </xf>
    <xf numFmtId="0" fontId="24" fillId="0" borderId="0" xfId="0" applyFont="1" applyFill="1" applyAlignment="1">
      <alignment vertical="center"/>
    </xf>
    <xf numFmtId="38" fontId="24" fillId="0" borderId="0" xfId="2" applyFont="1" applyFill="1" applyAlignment="1">
      <alignment vertical="center"/>
    </xf>
    <xf numFmtId="178" fontId="23" fillId="4" borderId="2" xfId="2" applyNumberFormat="1" applyFont="1" applyFill="1" applyBorder="1" applyAlignment="1">
      <alignment horizontal="left" vertical="top" indent="1"/>
    </xf>
    <xf numFmtId="0" fontId="23" fillId="4" borderId="2" xfId="0" applyFont="1" applyFill="1" applyBorder="1" applyAlignment="1">
      <alignment horizontal="right" vertical="top"/>
    </xf>
    <xf numFmtId="179" fontId="18" fillId="0" borderId="2" xfId="0" applyNumberFormat="1" applyFont="1" applyBorder="1" applyAlignment="1">
      <alignment horizontal="right" vertical="center" indent="1"/>
    </xf>
    <xf numFmtId="180" fontId="18" fillId="0" borderId="13" xfId="0" applyNumberFormat="1" applyFont="1" applyBorder="1" applyAlignment="1">
      <alignment horizontal="right" vertical="center" indent="1"/>
    </xf>
    <xf numFmtId="177" fontId="21" fillId="4" borderId="4" xfId="0" applyNumberFormat="1" applyFont="1" applyFill="1" applyBorder="1" applyAlignment="1">
      <alignment horizontal="center" vertical="center"/>
    </xf>
    <xf numFmtId="177" fontId="21" fillId="4" borderId="13" xfId="0" applyNumberFormat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/>
    </xf>
    <xf numFmtId="177" fontId="3" fillId="4" borderId="13" xfId="0" applyNumberFormat="1" applyFont="1" applyFill="1" applyBorder="1" applyAlignment="1">
      <alignment horizontal="center" vertical="center"/>
    </xf>
    <xf numFmtId="177" fontId="13" fillId="0" borderId="0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9" defaultPivotStyle="PivotStyleLight16"/>
  <colors>
    <mruColors>
      <color rgb="FFFEEB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8"/>
  <sheetViews>
    <sheetView tabSelected="1" showWhiteSpace="0" zoomScaleNormal="100" zoomScaleSheetLayoutView="100" workbookViewId="0"/>
  </sheetViews>
  <sheetFormatPr defaultColWidth="8.875" defaultRowHeight="25.9" customHeight="1" x14ac:dyDescent="0.15"/>
  <cols>
    <col min="1" max="1" width="4.625" style="5" customWidth="1"/>
    <col min="2" max="2" width="10.875" style="7" customWidth="1"/>
    <col min="3" max="3" width="12.625" style="8" customWidth="1"/>
    <col min="4" max="4" width="11.625" style="4" customWidth="1"/>
    <col min="5" max="5" width="3.625" style="4" customWidth="1"/>
    <col min="6" max="6" width="11.625" style="4" customWidth="1"/>
    <col min="7" max="7" width="3.625" style="4" customWidth="1"/>
    <col min="8" max="8" width="11.625" style="4" customWidth="1"/>
    <col min="9" max="9" width="2.875" style="4" customWidth="1"/>
    <col min="10" max="10" width="11.625" style="4" customWidth="1"/>
    <col min="11" max="11" width="2.25" style="4" customWidth="1"/>
    <col min="12" max="12" width="8.625" style="4" customWidth="1"/>
    <col min="13" max="13" width="8.875" style="4" hidden="1" customWidth="1"/>
    <col min="14" max="14" width="18.375" style="4" hidden="1" customWidth="1"/>
    <col min="15" max="17" width="8.875" style="4" hidden="1" customWidth="1"/>
    <col min="18" max="16384" width="8.875" style="4"/>
  </cols>
  <sheetData>
    <row r="1" spans="1:17" ht="15.95" customHeight="1" x14ac:dyDescent="0.15">
      <c r="A1" s="45"/>
      <c r="B1" s="5"/>
      <c r="C1" s="12"/>
      <c r="D1" s="1"/>
      <c r="E1" s="3"/>
      <c r="F1" s="1"/>
      <c r="G1" s="1"/>
      <c r="H1" s="1"/>
      <c r="I1" s="10"/>
      <c r="J1" s="70" t="s">
        <v>11</v>
      </c>
      <c r="K1" s="108"/>
      <c r="L1" s="108"/>
      <c r="N1" s="102"/>
      <c r="O1" s="103" t="s">
        <v>37</v>
      </c>
      <c r="P1" s="103" t="s">
        <v>33</v>
      </c>
      <c r="Q1" s="103" t="s">
        <v>34</v>
      </c>
    </row>
    <row r="2" spans="1:17" ht="15.95" customHeight="1" x14ac:dyDescent="0.15">
      <c r="A2" s="9"/>
      <c r="B2" s="13"/>
      <c r="C2" s="14"/>
      <c r="D2" s="10"/>
      <c r="E2" s="10"/>
      <c r="F2" s="10"/>
      <c r="G2" s="10"/>
      <c r="H2" s="10"/>
      <c r="I2" s="10"/>
      <c r="J2" s="71"/>
      <c r="K2" s="109"/>
      <c r="L2" s="109"/>
      <c r="N2" s="104" t="s">
        <v>13</v>
      </c>
      <c r="O2" s="105">
        <v>30000</v>
      </c>
      <c r="P2" s="105">
        <v>42900</v>
      </c>
      <c r="Q2" s="105">
        <v>47190</v>
      </c>
    </row>
    <row r="3" spans="1:17" ht="15.95" customHeight="1" x14ac:dyDescent="0.15">
      <c r="B3" s="5"/>
      <c r="C3" s="2"/>
      <c r="D3" s="1"/>
      <c r="E3" s="1"/>
      <c r="F3" s="1"/>
      <c r="G3" s="1"/>
      <c r="H3" s="1"/>
      <c r="I3" s="1"/>
      <c r="J3" s="1"/>
      <c r="K3" s="1"/>
      <c r="L3" s="1"/>
      <c r="N3" s="104" t="s">
        <v>26</v>
      </c>
      <c r="O3" s="105">
        <v>20000</v>
      </c>
      <c r="P3" s="105">
        <v>28600</v>
      </c>
      <c r="Q3" s="105">
        <v>31460</v>
      </c>
    </row>
    <row r="4" spans="1:17" s="17" customFormat="1" ht="39.950000000000003" customHeight="1" x14ac:dyDescent="0.2">
      <c r="A4" s="114" t="s">
        <v>48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1:17" ht="15" customHeight="1" x14ac:dyDescent="0.15">
      <c r="A5" s="9"/>
      <c r="B5" s="1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7" ht="39.950000000000003" customHeight="1" x14ac:dyDescent="0.15">
      <c r="A6" s="20"/>
      <c r="B6" s="15" t="s">
        <v>25</v>
      </c>
      <c r="C6" s="115" t="s">
        <v>23</v>
      </c>
      <c r="D6" s="115"/>
      <c r="E6" s="115"/>
      <c r="F6" s="115"/>
      <c r="G6" s="115"/>
      <c r="H6" s="115"/>
      <c r="I6" s="115"/>
      <c r="J6" s="115"/>
      <c r="K6" s="115"/>
      <c r="L6" s="116"/>
    </row>
    <row r="7" spans="1:17" ht="39.950000000000003" customHeight="1" x14ac:dyDescent="0.15">
      <c r="A7" s="20"/>
      <c r="B7" s="15" t="s">
        <v>24</v>
      </c>
      <c r="C7" s="115" t="s">
        <v>22</v>
      </c>
      <c r="D7" s="115"/>
      <c r="E7" s="115"/>
      <c r="F7" s="115"/>
      <c r="G7" s="115"/>
      <c r="H7" s="115"/>
      <c r="I7" s="115"/>
      <c r="J7" s="115"/>
      <c r="K7" s="115"/>
      <c r="L7" s="116"/>
    </row>
    <row r="8" spans="1:17" ht="15" customHeight="1" x14ac:dyDescent="0.15">
      <c r="A8" s="29"/>
      <c r="B8" s="41"/>
      <c r="C8" s="42"/>
      <c r="D8" s="43"/>
      <c r="E8" s="43"/>
      <c r="F8" s="43"/>
      <c r="G8" s="43"/>
      <c r="H8" s="43"/>
      <c r="I8" s="43"/>
      <c r="J8" s="43"/>
      <c r="K8" s="43"/>
      <c r="L8" s="43"/>
    </row>
    <row r="9" spans="1:17" ht="39.950000000000003" customHeight="1" x14ac:dyDescent="0.15">
      <c r="A9" s="110" t="s">
        <v>49</v>
      </c>
      <c r="B9" s="111"/>
      <c r="C9" s="111"/>
      <c r="D9" s="113" t="s">
        <v>38</v>
      </c>
      <c r="E9" s="113"/>
      <c r="F9" s="91">
        <f>C25</f>
        <v>14300</v>
      </c>
      <c r="G9" s="92" t="s">
        <v>39</v>
      </c>
      <c r="H9" s="92" t="s">
        <v>41</v>
      </c>
      <c r="I9" s="93"/>
      <c r="J9" s="94">
        <f>C20</f>
        <v>13000</v>
      </c>
      <c r="K9" s="95" t="s">
        <v>39</v>
      </c>
      <c r="L9" s="96" t="s">
        <v>40</v>
      </c>
    </row>
    <row r="10" spans="1:17" s="90" customFormat="1" ht="15" customHeight="1" x14ac:dyDescent="0.15">
      <c r="A10" s="97"/>
      <c r="B10" s="98"/>
      <c r="C10" s="99"/>
      <c r="D10" s="99"/>
      <c r="E10" s="107" t="s">
        <v>45</v>
      </c>
      <c r="F10" s="106">
        <f>F9/1.3</f>
        <v>11000</v>
      </c>
      <c r="G10" s="107" t="s">
        <v>46</v>
      </c>
      <c r="H10" s="106">
        <f>F10*0.3</f>
        <v>3300</v>
      </c>
      <c r="I10" s="101"/>
      <c r="J10" s="101"/>
      <c r="K10" s="99"/>
      <c r="L10" s="100"/>
    </row>
    <row r="11" spans="1:17" s="90" customFormat="1" ht="15" customHeight="1" x14ac:dyDescent="0.15">
      <c r="A11" s="88"/>
      <c r="B11" s="89"/>
      <c r="C11" s="88"/>
      <c r="D11" s="88"/>
      <c r="E11" s="88"/>
      <c r="F11" s="88"/>
      <c r="G11" s="88"/>
      <c r="H11" s="88"/>
      <c r="I11" s="88"/>
      <c r="J11" s="88"/>
      <c r="K11" s="88"/>
      <c r="L11" s="88"/>
    </row>
    <row r="12" spans="1:17" s="1" customFormat="1" ht="15.95" customHeight="1" x14ac:dyDescent="0.15">
      <c r="A12" s="81" t="s">
        <v>35</v>
      </c>
      <c r="B12" s="82"/>
      <c r="C12" s="83" t="s">
        <v>7</v>
      </c>
      <c r="D12" s="81" t="s">
        <v>8</v>
      </c>
      <c r="E12" s="84"/>
      <c r="F12" s="84"/>
      <c r="G12" s="84"/>
      <c r="H12" s="84"/>
      <c r="I12" s="84"/>
      <c r="J12" s="84"/>
      <c r="K12" s="84"/>
      <c r="L12" s="85"/>
    </row>
    <row r="13" spans="1:17" ht="32.1" customHeight="1" x14ac:dyDescent="0.15">
      <c r="A13" s="46">
        <v>1</v>
      </c>
      <c r="B13" s="47" t="s">
        <v>9</v>
      </c>
      <c r="C13" s="48">
        <f>C15</f>
        <v>10000</v>
      </c>
      <c r="D13" s="47" t="s">
        <v>10</v>
      </c>
      <c r="E13" s="47" t="s">
        <v>50</v>
      </c>
      <c r="F13" s="47"/>
      <c r="G13" s="47"/>
      <c r="H13" s="47"/>
      <c r="I13" s="47"/>
      <c r="J13" s="47"/>
      <c r="K13" s="47"/>
      <c r="L13" s="49"/>
    </row>
    <row r="14" spans="1:17" ht="15.95" customHeight="1" x14ac:dyDescent="0.15">
      <c r="A14" s="53" t="s">
        <v>29</v>
      </c>
      <c r="B14" s="72"/>
      <c r="C14" s="24" t="s">
        <v>1</v>
      </c>
      <c r="D14" s="86" t="s">
        <v>12</v>
      </c>
      <c r="E14" s="25"/>
      <c r="F14" s="112" t="s">
        <v>44</v>
      </c>
      <c r="G14" s="112"/>
      <c r="H14" s="112"/>
      <c r="I14" s="25"/>
      <c r="J14" s="25"/>
      <c r="K14" s="25"/>
      <c r="L14" s="27"/>
    </row>
    <row r="15" spans="1:17" ht="15.95" customHeight="1" thickBot="1" x14ac:dyDescent="0.2">
      <c r="A15" s="36"/>
      <c r="B15" s="72"/>
      <c r="C15" s="28">
        <f>ROUNDDOWN(D16*F16*H16,0)</f>
        <v>10000</v>
      </c>
      <c r="D15" s="26" t="s">
        <v>16</v>
      </c>
      <c r="E15" s="25"/>
      <c r="F15" s="87" t="s">
        <v>43</v>
      </c>
      <c r="G15" s="86"/>
      <c r="H15" s="69" t="s">
        <v>42</v>
      </c>
      <c r="I15" s="25"/>
      <c r="J15" s="25"/>
      <c r="K15" s="25"/>
      <c r="L15" s="27"/>
    </row>
    <row r="16" spans="1:17" ht="25.9" customHeight="1" thickTop="1" thickBot="1" x14ac:dyDescent="0.2">
      <c r="A16" s="36"/>
      <c r="B16" s="73"/>
      <c r="C16" s="24"/>
      <c r="D16" s="68">
        <v>10000</v>
      </c>
      <c r="E16" s="21" t="s">
        <v>0</v>
      </c>
      <c r="F16" s="44">
        <v>1</v>
      </c>
      <c r="G16" s="21" t="s">
        <v>2</v>
      </c>
      <c r="H16" s="44">
        <v>1</v>
      </c>
      <c r="I16" s="29"/>
      <c r="J16" s="30"/>
      <c r="K16" s="31"/>
      <c r="L16" s="32"/>
    </row>
    <row r="17" spans="1:14" ht="3.95" customHeight="1" thickTop="1" x14ac:dyDescent="0.15">
      <c r="A17" s="36"/>
      <c r="B17" s="33"/>
      <c r="C17" s="24"/>
      <c r="D17" s="29"/>
      <c r="E17" s="29"/>
      <c r="F17" s="29"/>
      <c r="G17" s="29"/>
      <c r="H17" s="29"/>
      <c r="I17" s="29"/>
      <c r="J17" s="29"/>
      <c r="K17" s="29"/>
      <c r="L17" s="33"/>
    </row>
    <row r="18" spans="1:14" ht="32.1" customHeight="1" x14ac:dyDescent="0.15">
      <c r="A18" s="61">
        <v>2</v>
      </c>
      <c r="B18" s="62" t="s">
        <v>4</v>
      </c>
      <c r="C18" s="63">
        <f>ROUNDDOWN(C13*30%,0)</f>
        <v>3000</v>
      </c>
      <c r="D18" s="62" t="s">
        <v>10</v>
      </c>
      <c r="E18" s="62" t="s">
        <v>30</v>
      </c>
      <c r="F18" s="62"/>
      <c r="G18" s="62"/>
      <c r="H18" s="62"/>
      <c r="I18" s="62"/>
      <c r="J18" s="62"/>
      <c r="K18" s="64"/>
      <c r="L18" s="65"/>
    </row>
    <row r="19" spans="1:14" ht="15.95" customHeight="1" x14ac:dyDescent="0.15">
      <c r="A19" s="53" t="s">
        <v>3</v>
      </c>
      <c r="B19" s="54"/>
      <c r="C19" s="55" t="s">
        <v>1</v>
      </c>
      <c r="D19" s="56" t="s">
        <v>18</v>
      </c>
      <c r="E19" s="57" t="s">
        <v>19</v>
      </c>
      <c r="F19" s="56" t="s">
        <v>20</v>
      </c>
      <c r="G19" s="57"/>
      <c r="H19" s="56"/>
      <c r="I19" s="58"/>
      <c r="J19" s="58"/>
      <c r="K19" s="58"/>
      <c r="L19" s="59"/>
    </row>
    <row r="20" spans="1:14" ht="42" customHeight="1" x14ac:dyDescent="0.2">
      <c r="A20" s="39" t="s">
        <v>27</v>
      </c>
      <c r="B20" s="23"/>
      <c r="C20" s="60">
        <f>$C$13+$C$18</f>
        <v>13000</v>
      </c>
      <c r="D20" s="40">
        <f>$C$13</f>
        <v>10000</v>
      </c>
      <c r="E20" s="35" t="s">
        <v>19</v>
      </c>
      <c r="F20" s="40">
        <f>$C$18</f>
        <v>3000</v>
      </c>
      <c r="G20" s="35"/>
      <c r="H20" s="40"/>
      <c r="I20" s="35"/>
      <c r="J20" s="40"/>
      <c r="K20" s="22"/>
      <c r="L20" s="23"/>
      <c r="M20" s="6"/>
      <c r="N20" s="11"/>
    </row>
    <row r="21" spans="1:14" ht="32.1" customHeight="1" x14ac:dyDescent="0.15">
      <c r="A21" s="46">
        <v>3</v>
      </c>
      <c r="B21" s="47" t="s">
        <v>5</v>
      </c>
      <c r="C21" s="50">
        <f>ROUNDDOWN((C13+C18)*F23,0)</f>
        <v>1300</v>
      </c>
      <c r="D21" s="47" t="s">
        <v>10</v>
      </c>
      <c r="E21" s="47" t="s">
        <v>36</v>
      </c>
      <c r="F21" s="47"/>
      <c r="G21" s="47"/>
      <c r="H21" s="47"/>
      <c r="I21" s="47"/>
      <c r="J21" s="47"/>
      <c r="K21" s="51"/>
      <c r="L21" s="52"/>
    </row>
    <row r="22" spans="1:14" ht="15.95" customHeight="1" x14ac:dyDescent="0.15">
      <c r="A22" s="37"/>
      <c r="B22" s="33"/>
      <c r="C22" s="24" t="s">
        <v>1</v>
      </c>
      <c r="D22" s="69" t="s">
        <v>31</v>
      </c>
      <c r="E22" s="26" t="s">
        <v>0</v>
      </c>
      <c r="F22" s="34" t="s">
        <v>17</v>
      </c>
      <c r="G22" s="25"/>
      <c r="H22" s="25" t="s">
        <v>32</v>
      </c>
      <c r="I22" s="25"/>
      <c r="J22" s="25"/>
      <c r="K22" s="25"/>
      <c r="L22" s="27"/>
    </row>
    <row r="23" spans="1:14" ht="31.5" customHeight="1" thickBot="1" x14ac:dyDescent="0.2">
      <c r="A23" s="74" t="s">
        <v>6</v>
      </c>
      <c r="B23" s="75"/>
      <c r="C23" s="76">
        <f>ROUNDDOWN((C13+C18)*F23,0)</f>
        <v>1300</v>
      </c>
      <c r="D23" s="66">
        <f>$C$20</f>
        <v>13000</v>
      </c>
      <c r="E23" s="67" t="s">
        <v>0</v>
      </c>
      <c r="F23" s="77">
        <v>0.1</v>
      </c>
      <c r="G23" s="67"/>
      <c r="H23" s="78"/>
      <c r="I23" s="79"/>
      <c r="J23" s="79"/>
      <c r="K23" s="79"/>
      <c r="L23" s="80"/>
    </row>
    <row r="24" spans="1:14" ht="15.95" customHeight="1" thickTop="1" x14ac:dyDescent="0.15">
      <c r="A24" s="37" t="s">
        <v>3</v>
      </c>
      <c r="B24" s="33"/>
      <c r="C24" s="24" t="s">
        <v>1</v>
      </c>
      <c r="D24" s="38" t="s">
        <v>18</v>
      </c>
      <c r="E24" s="26" t="s">
        <v>19</v>
      </c>
      <c r="F24" s="38" t="s">
        <v>20</v>
      </c>
      <c r="G24" s="26" t="s">
        <v>19</v>
      </c>
      <c r="H24" s="38" t="s">
        <v>21</v>
      </c>
      <c r="I24" s="25"/>
      <c r="J24" s="25"/>
      <c r="K24" s="25"/>
      <c r="L24" s="27"/>
    </row>
    <row r="25" spans="1:14" ht="42" customHeight="1" x14ac:dyDescent="0.2">
      <c r="A25" s="39" t="s">
        <v>28</v>
      </c>
      <c r="B25" s="23"/>
      <c r="C25" s="60">
        <f>SUM($C$13+$C$18+$C$21)</f>
        <v>14300</v>
      </c>
      <c r="D25" s="40">
        <f>$C$13</f>
        <v>10000</v>
      </c>
      <c r="E25" s="35" t="s">
        <v>19</v>
      </c>
      <c r="F25" s="40">
        <f>$C$18</f>
        <v>3000</v>
      </c>
      <c r="G25" s="35" t="s">
        <v>19</v>
      </c>
      <c r="H25" s="40">
        <f>$C$21</f>
        <v>1300</v>
      </c>
      <c r="I25" s="35"/>
      <c r="J25" s="40"/>
      <c r="K25" s="22"/>
      <c r="L25" s="23"/>
      <c r="M25" s="6"/>
      <c r="N25" s="11"/>
    </row>
    <row r="26" spans="1:14" ht="6" customHeight="1" x14ac:dyDescent="0.15"/>
    <row r="27" spans="1:14" ht="15.95" customHeight="1" x14ac:dyDescent="0.15">
      <c r="B27" s="16" t="s">
        <v>14</v>
      </c>
      <c r="C27" s="18">
        <f>C25/1.3</f>
        <v>11000</v>
      </c>
      <c r="D27" s="18" t="s">
        <v>47</v>
      </c>
      <c r="E27" s="5"/>
      <c r="F27" s="5"/>
      <c r="G27" s="5"/>
      <c r="H27" s="5"/>
      <c r="I27" s="5"/>
      <c r="J27" s="5"/>
      <c r="K27" s="5"/>
      <c r="L27" s="5"/>
    </row>
    <row r="28" spans="1:14" ht="15.95" customHeight="1" x14ac:dyDescent="0.15">
      <c r="B28" s="16" t="s">
        <v>15</v>
      </c>
      <c r="C28" s="18">
        <f>C27*0.3</f>
        <v>3300</v>
      </c>
      <c r="D28" s="18" t="s">
        <v>47</v>
      </c>
      <c r="E28" s="5"/>
      <c r="F28" s="5"/>
      <c r="G28" s="5"/>
      <c r="H28" s="5"/>
      <c r="I28" s="5"/>
      <c r="J28" s="5"/>
      <c r="K28" s="5"/>
      <c r="L28" s="5"/>
    </row>
  </sheetData>
  <mergeCells count="8">
    <mergeCell ref="K1:L1"/>
    <mergeCell ref="K2:L2"/>
    <mergeCell ref="A9:C9"/>
    <mergeCell ref="F14:H14"/>
    <mergeCell ref="D9:E9"/>
    <mergeCell ref="A4:L4"/>
    <mergeCell ref="C7:L7"/>
    <mergeCell ref="C6:L6"/>
  </mergeCells>
  <phoneticPr fontId="2"/>
  <printOptions horizontalCentered="1"/>
  <pageMargins left="0.70866141732283472" right="0.59055118110236227" top="0.59055118110236227" bottom="0.59055118110236227" header="0.31496062992125984" footer="0.31496062992125984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算定内訳</vt:lpstr>
      <vt:lpstr>算定内訳!Print_Area</vt:lpstr>
    </vt:vector>
  </TitlesOfParts>
  <Company>滋賀医科大学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総務係</dc:creator>
  <cp:lastModifiedBy>SANGAKU13</cp:lastModifiedBy>
  <cp:lastPrinted>2023-09-15T04:24:19Z</cp:lastPrinted>
  <dcterms:created xsi:type="dcterms:W3CDTF">2000-06-13T05:39:11Z</dcterms:created>
  <dcterms:modified xsi:type="dcterms:W3CDTF">2024-10-07T02:28:58Z</dcterms:modified>
</cp:coreProperties>
</file>